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05" yWindow="-105" windowWidth="15570" windowHeight="11910"/>
  </bookViews>
  <sheets>
    <sheet name="Лист1" sheetId="1" r:id="rId1"/>
  </sheets>
  <definedNames>
    <definedName name="_xlnm.Print_Area" localSheetId="0">Лист1!$A$1:$D$66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11" i="1" l="1"/>
  <c r="B11" i="1"/>
  <c r="D13" i="1"/>
  <c r="C39" i="1" l="1"/>
  <c r="B39" i="1"/>
  <c r="C24" i="1" l="1"/>
  <c r="B24" i="1"/>
  <c r="B40" i="1" s="1"/>
  <c r="D33" i="1"/>
  <c r="D30" i="1"/>
  <c r="D29" i="1"/>
  <c r="D27" i="1"/>
  <c r="D26" i="1"/>
  <c r="D21" i="1"/>
  <c r="D20" i="1"/>
  <c r="D18" i="1"/>
  <c r="D17" i="1"/>
  <c r="D12" i="1"/>
  <c r="D14" i="1"/>
  <c r="D15" i="1"/>
  <c r="B47" i="1" l="1"/>
  <c r="B46" i="1"/>
  <c r="D39" i="1"/>
  <c r="C40" i="1"/>
  <c r="C46" i="1" s="1"/>
  <c r="C47" i="1" s="1"/>
  <c r="D11" i="1"/>
  <c r="D24" i="1"/>
</calcChain>
</file>

<file path=xl/sharedStrings.xml><?xml version="1.0" encoding="utf-8"?>
<sst xmlns="http://schemas.openxmlformats.org/spreadsheetml/2006/main" count="55" uniqueCount="53">
  <si>
    <t xml:space="preserve">Наименование показателя    </t>
  </si>
  <si>
    <t xml:space="preserve">Доходы                                  </t>
  </si>
  <si>
    <t xml:space="preserve">Налоговые и неналоговые доходы </t>
  </si>
  <si>
    <t xml:space="preserve">Налоги на прибыль, доходы      </t>
  </si>
  <si>
    <t xml:space="preserve">Налоги на совокупный доход     </t>
  </si>
  <si>
    <t xml:space="preserve">Налоги на имущество            </t>
  </si>
  <si>
    <t>Доходы от использования имущества, находящегося в государственной и муниципальной собственности</t>
  </si>
  <si>
    <t xml:space="preserve">Доходы от оказания платных услуг и   компенсации  затрат государства                    </t>
  </si>
  <si>
    <t xml:space="preserve">Штрафы, санкции, возмещение ущерба                         </t>
  </si>
  <si>
    <t xml:space="preserve">Безвозмездные поступления      </t>
  </si>
  <si>
    <t xml:space="preserve">Безвозмездные  поступления   от других    бюджетов бюджетной системы Российской Федерации   </t>
  </si>
  <si>
    <t>Прочие безвозмездные поступления</t>
  </si>
  <si>
    <t xml:space="preserve">Всего:                         </t>
  </si>
  <si>
    <t xml:space="preserve">Общегосударственные вопросы    </t>
  </si>
  <si>
    <t xml:space="preserve">Национальная оборона           </t>
  </si>
  <si>
    <t xml:space="preserve">Национальная экономика         </t>
  </si>
  <si>
    <t xml:space="preserve">Жилищно-коммунальное хозяйство </t>
  </si>
  <si>
    <t xml:space="preserve">Охрана окружающей среды        </t>
  </si>
  <si>
    <t xml:space="preserve">Образование                    </t>
  </si>
  <si>
    <t>Культура,       кинематография</t>
  </si>
  <si>
    <t>Обслуживание государственного и муниципального долга</t>
  </si>
  <si>
    <t xml:space="preserve">Социальная политика            </t>
  </si>
  <si>
    <t xml:space="preserve">Обслуживание государственного и муниципального долга        </t>
  </si>
  <si>
    <t xml:space="preserve">Межбюджетные трансферты        </t>
  </si>
  <si>
    <t>Источники финансирования дефицита бюджетов</t>
  </si>
  <si>
    <t xml:space="preserve">Кредиты кредитных организаций в валюте Российской Федерации    </t>
  </si>
  <si>
    <t xml:space="preserve">Бюджетные  кредиты  от   других бюджетов   бюджетной    системы Российской Федерации           </t>
  </si>
  <si>
    <t>Погашение бюджетных кредитов, полученных от других бюджетов бюджетной системы Российской Федерации</t>
  </si>
  <si>
    <t xml:space="preserve">Иные   источники    внутреннего финансирования        дефицитов бюджетов                       </t>
  </si>
  <si>
    <t>%     исполнения</t>
  </si>
  <si>
    <t xml:space="preserve">Бюджетные назначения на год  </t>
  </si>
  <si>
    <t>Безвозмездные  поступления   от негосударственных организаций</t>
  </si>
  <si>
    <t>Национальная   безопасность   и правоохранительная деятельность</t>
  </si>
  <si>
    <t xml:space="preserve">Результат  исполнения   бюджета (дефицит "-", профицит "+")  </t>
  </si>
  <si>
    <t>Изменение остатков  средств  на счетах по учету средств бюджета</t>
  </si>
  <si>
    <t>Сведения об исполнении  бюджета поселения</t>
  </si>
  <si>
    <t>(тыс. рублей)</t>
  </si>
  <si>
    <t>Расходы</t>
  </si>
  <si>
    <t xml:space="preserve">Наименование категории   работников </t>
  </si>
  <si>
    <t xml:space="preserve">Муниципальные  служащие поселения
</t>
  </si>
  <si>
    <t xml:space="preserve">Работники муниципальных учреждений   
</t>
  </si>
  <si>
    <t>(отчетный период)</t>
  </si>
  <si>
    <t xml:space="preserve">Физическая культура и спорт </t>
  </si>
  <si>
    <t>Инициативные платежи, зачисляемые в бюджеты сельских поселений</t>
  </si>
  <si>
    <t xml:space="preserve">Среднесписочная численность работников           за 1 квартал  2022 года  (человек)   </t>
  </si>
  <si>
    <t xml:space="preserve">Фактические  расходы на заработную плату и 
начисления на нее   
за 1 квартал  2022 года 
(отчетный период)   
(тыс. рублей)
</t>
  </si>
  <si>
    <t xml:space="preserve">за 1 квартал  2022 года </t>
  </si>
  <si>
    <t xml:space="preserve">Кассовое исполнение за 1 квартал  2022 года                       (отчетный период) </t>
  </si>
  <si>
    <t>Налоги на товары (работы, услуги) реализуемые на территории РФ</t>
  </si>
  <si>
    <r>
      <t xml:space="preserve">        Сведения об исполнение бюджета </t>
    </r>
    <r>
      <rPr>
        <b/>
        <sz val="12"/>
        <color theme="1"/>
        <rFont val="Times New Roman"/>
        <family val="1"/>
        <charset val="204"/>
      </rPr>
      <t>Ивантеевского</t>
    </r>
    <r>
      <rPr>
        <sz val="12"/>
        <color theme="1"/>
        <rFont val="Times New Roman"/>
        <family val="1"/>
        <charset val="204"/>
      </rPr>
      <t xml:space="preserve"> муниципального образования за 1 квартал  2022 года  Приложение № 1  и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за 1 квартал 2022 года Приложение№2    </t>
    </r>
  </si>
  <si>
    <t>Приложение №1</t>
  </si>
  <si>
    <t>Приложение № 2</t>
  </si>
  <si>
    <t xml:space="preserve">Сведения
о численности муниципальных служащих органов местного самоуправления,
работников муниципальных учреждений и фактических затратах на их денежное содержание
за 1 квартал  2022 года 
(отчетный период)
Ивантеевское МО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</si>
</sst>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 wrapText="1"/>
    </xf>
    <xf numFmtId="0" fontId="1" fillId="0" borderId="6" xfId="0" applyFont="1" applyBorder="1" applyAlignment="1">
      <alignment horizontal="center" vertical="top" wrapText="1"/>
    </xf>
    <xf numFmtId="0" fontId="1" fillId="0" borderId="4" xfId="0" applyFont="1" applyBorder="1" applyAlignment="1">
      <alignment vertical="top" wrapText="1"/>
    </xf>
    <xf numFmtId="0" fontId="1" fillId="0" borderId="3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164" fontId="1" fillId="0" borderId="7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164" fontId="2" fillId="0" borderId="7" xfId="0" applyNumberFormat="1" applyFont="1" applyBorder="1" applyAlignment="1">
      <alignment horizontal="center" vertical="top" wrapText="1"/>
    </xf>
    <xf numFmtId="164" fontId="1" fillId="0" borderId="7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164" fontId="1" fillId="0" borderId="2" xfId="0" applyNumberFormat="1" applyFont="1" applyBorder="1" applyAlignment="1">
      <alignment horizontal="center" vertical="top" wrapText="1"/>
    </xf>
    <xf numFmtId="0" fontId="1" fillId="0" borderId="7" xfId="0" applyFont="1" applyBorder="1" applyAlignment="1">
      <alignment horizontal="right" vertical="center" wrapText="1"/>
    </xf>
    <xf numFmtId="0" fontId="1" fillId="0" borderId="2" xfId="0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 applyAlignment="1">
      <alignment horizontal="center" wrapText="1"/>
    </xf>
    <xf numFmtId="0" fontId="1" fillId="0" borderId="7" xfId="0" applyFont="1" applyBorder="1" applyAlignment="1">
      <alignment horizontal="center" vertical="center" wrapText="1"/>
    </xf>
    <xf numFmtId="164" fontId="1" fillId="0" borderId="7" xfId="0" applyNumberFormat="1" applyFont="1" applyBorder="1" applyAlignment="1">
      <alignment horizontal="center" vertical="center" wrapText="1"/>
    </xf>
    <xf numFmtId="164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64" fontId="2" fillId="0" borderId="5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wrapText="1"/>
    </xf>
    <xf numFmtId="0" fontId="3" fillId="0" borderId="12" xfId="0" applyFont="1" applyBorder="1" applyAlignment="1">
      <alignment horizontal="left" wrapText="1"/>
    </xf>
    <xf numFmtId="0" fontId="3" fillId="0" borderId="12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top" wrapText="1"/>
    </xf>
    <xf numFmtId="0" fontId="1" fillId="0" borderId="9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0" xfId="0" applyFont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3"/>
  <sheetViews>
    <sheetView tabSelected="1" topLeftCell="A36" zoomScale="78" zoomScaleNormal="78" zoomScaleSheetLayoutView="80" workbookViewId="0">
      <selection activeCell="A52" sqref="A52:D59"/>
    </sheetView>
  </sheetViews>
  <sheetFormatPr defaultColWidth="9.140625" defaultRowHeight="15.75" x14ac:dyDescent="0.25"/>
  <cols>
    <col min="1" max="1" width="61.85546875" style="1" customWidth="1"/>
    <col min="2" max="2" width="18.85546875" style="1" customWidth="1"/>
    <col min="3" max="3" width="24" style="1" customWidth="1"/>
    <col min="4" max="4" width="15.5703125" style="1" customWidth="1"/>
    <col min="5" max="16384" width="9.140625" style="1"/>
  </cols>
  <sheetData>
    <row r="1" spans="1:4" x14ac:dyDescent="0.25">
      <c r="A1" s="50" t="s">
        <v>49</v>
      </c>
      <c r="B1" s="50"/>
      <c r="C1" s="50"/>
      <c r="D1" s="50"/>
    </row>
    <row r="2" spans="1:4" x14ac:dyDescent="0.25">
      <c r="A2" s="50"/>
      <c r="B2" s="50"/>
      <c r="C2" s="50"/>
      <c r="D2" s="50"/>
    </row>
    <row r="3" spans="1:4" x14ac:dyDescent="0.25">
      <c r="A3" s="50"/>
      <c r="B3" s="50"/>
      <c r="C3" s="50"/>
      <c r="D3" s="50"/>
    </row>
    <row r="4" spans="1:4" x14ac:dyDescent="0.25">
      <c r="A4" s="50"/>
      <c r="B4" s="50"/>
      <c r="C4" s="50"/>
      <c r="D4" s="50"/>
    </row>
    <row r="5" spans="1:4" x14ac:dyDescent="0.25">
      <c r="D5" s="2" t="s">
        <v>50</v>
      </c>
    </row>
    <row r="6" spans="1:4" x14ac:dyDescent="0.25">
      <c r="B6" s="3" t="s">
        <v>35</v>
      </c>
    </row>
    <row r="7" spans="1:4" x14ac:dyDescent="0.25">
      <c r="B7" s="3" t="s">
        <v>46</v>
      </c>
    </row>
    <row r="8" spans="1:4" ht="16.5" thickBot="1" x14ac:dyDescent="0.3">
      <c r="B8" s="3"/>
      <c r="D8" s="1" t="s">
        <v>36</v>
      </c>
    </row>
    <row r="9" spans="1:4" ht="65.25" customHeight="1" thickBot="1" x14ac:dyDescent="0.3">
      <c r="A9" s="4" t="s">
        <v>0</v>
      </c>
      <c r="B9" s="5" t="s">
        <v>30</v>
      </c>
      <c r="C9" s="5" t="s">
        <v>47</v>
      </c>
      <c r="D9" s="5" t="s">
        <v>29</v>
      </c>
    </row>
    <row r="10" spans="1:4" ht="14.25" customHeight="1" thickBot="1" x14ac:dyDescent="0.3">
      <c r="A10" s="41" t="s">
        <v>1</v>
      </c>
      <c r="B10" s="42"/>
      <c r="C10" s="42"/>
      <c r="D10" s="43"/>
    </row>
    <row r="11" spans="1:4" ht="15.75" customHeight="1" thickBot="1" x14ac:dyDescent="0.3">
      <c r="A11" s="6" t="s">
        <v>2</v>
      </c>
      <c r="B11" s="11">
        <f>SUM(B12:B19)</f>
        <v>9524.5999999999985</v>
      </c>
      <c r="C11" s="11">
        <f>SUM(C12:C19)</f>
        <v>1644.5</v>
      </c>
      <c r="D11" s="11">
        <f>C11*100/B11</f>
        <v>17.265816937194217</v>
      </c>
    </row>
    <row r="12" spans="1:4" ht="16.5" thickBot="1" x14ac:dyDescent="0.3">
      <c r="A12" s="7" t="s">
        <v>3</v>
      </c>
      <c r="B12" s="11">
        <v>1988.6</v>
      </c>
      <c r="C12" s="12">
        <v>470.7</v>
      </c>
      <c r="D12" s="11">
        <f t="shared" ref="D12:D15" si="0">C12*100/B12</f>
        <v>23.669918535653224</v>
      </c>
    </row>
    <row r="13" spans="1:4" ht="29.25" customHeight="1" thickBot="1" x14ac:dyDescent="0.3">
      <c r="A13" s="37" t="s">
        <v>48</v>
      </c>
      <c r="B13" s="11">
        <v>1591.9</v>
      </c>
      <c r="C13" s="12">
        <v>495.8</v>
      </c>
      <c r="D13" s="11">
        <f>C13/B13*100</f>
        <v>31.145172435454487</v>
      </c>
    </row>
    <row r="14" spans="1:4" ht="16.5" thickBot="1" x14ac:dyDescent="0.3">
      <c r="A14" s="6" t="s">
        <v>4</v>
      </c>
      <c r="B14" s="11">
        <v>1050.9000000000001</v>
      </c>
      <c r="C14" s="12">
        <v>268.5</v>
      </c>
      <c r="D14" s="11">
        <f t="shared" si="0"/>
        <v>25.549528975164144</v>
      </c>
    </row>
    <row r="15" spans="1:4" ht="18" customHeight="1" thickBot="1" x14ac:dyDescent="0.3">
      <c r="A15" s="6" t="s">
        <v>5</v>
      </c>
      <c r="B15" s="12">
        <v>4752.7</v>
      </c>
      <c r="C15" s="12">
        <v>409.5</v>
      </c>
      <c r="D15" s="11">
        <f t="shared" si="0"/>
        <v>8.6161550276684835</v>
      </c>
    </row>
    <row r="16" spans="1:4" ht="31.5" hidden="1" customHeight="1" thickBot="1" x14ac:dyDescent="0.35">
      <c r="A16" s="6" t="s">
        <v>6</v>
      </c>
      <c r="B16" s="11"/>
      <c r="C16" s="12"/>
      <c r="D16" s="12"/>
    </row>
    <row r="17" spans="1:4" ht="18.75" hidden="1" customHeight="1" thickBot="1" x14ac:dyDescent="0.35">
      <c r="A17" s="6" t="s">
        <v>7</v>
      </c>
      <c r="B17" s="11"/>
      <c r="C17" s="12"/>
      <c r="D17" s="11" t="e">
        <f>C17*100/B17</f>
        <v>#DIV/0!</v>
      </c>
    </row>
    <row r="18" spans="1:4" ht="16.5" customHeight="1" thickBot="1" x14ac:dyDescent="0.3">
      <c r="A18" s="7" t="s">
        <v>8</v>
      </c>
      <c r="B18" s="11">
        <v>2.5</v>
      </c>
      <c r="C18" s="11">
        <v>0</v>
      </c>
      <c r="D18" s="11">
        <f>C18*100/B18</f>
        <v>0</v>
      </c>
    </row>
    <row r="19" spans="1:4" ht="30" customHeight="1" thickBot="1" x14ac:dyDescent="0.3">
      <c r="A19" s="36" t="s">
        <v>43</v>
      </c>
      <c r="B19" s="11">
        <v>138</v>
      </c>
      <c r="C19" s="11">
        <v>0</v>
      </c>
      <c r="D19" s="11">
        <v>0</v>
      </c>
    </row>
    <row r="20" spans="1:4" ht="16.5" thickBot="1" x14ac:dyDescent="0.3">
      <c r="A20" s="6" t="s">
        <v>9</v>
      </c>
      <c r="B20" s="11">
        <v>27760.2</v>
      </c>
      <c r="C20" s="11">
        <v>162.4</v>
      </c>
      <c r="D20" s="11">
        <f t="shared" ref="D20:D21" si="1">C20*100/B20</f>
        <v>0.58501019445104863</v>
      </c>
    </row>
    <row r="21" spans="1:4" ht="36.75" customHeight="1" thickBot="1" x14ac:dyDescent="0.3">
      <c r="A21" s="6" t="s">
        <v>10</v>
      </c>
      <c r="B21" s="11">
        <v>27760.2</v>
      </c>
      <c r="C21" s="11">
        <v>162.4</v>
      </c>
      <c r="D21" s="11">
        <f t="shared" si="1"/>
        <v>0.58501019445104863</v>
      </c>
    </row>
    <row r="22" spans="1:4" ht="32.25" thickBot="1" x14ac:dyDescent="0.3">
      <c r="A22" s="9" t="s">
        <v>31</v>
      </c>
      <c r="B22" s="13"/>
      <c r="C22" s="13"/>
      <c r="D22" s="13"/>
    </row>
    <row r="23" spans="1:4" ht="16.5" thickBot="1" x14ac:dyDescent="0.3">
      <c r="A23" s="6" t="s">
        <v>11</v>
      </c>
      <c r="B23" s="12"/>
      <c r="C23" s="12"/>
      <c r="D23" s="12"/>
    </row>
    <row r="24" spans="1:4" ht="16.5" thickBot="1" x14ac:dyDescent="0.3">
      <c r="A24" s="8" t="s">
        <v>12</v>
      </c>
      <c r="B24" s="14">
        <f>B11+B20</f>
        <v>37284.800000000003</v>
      </c>
      <c r="C24" s="14">
        <f>C11+C20</f>
        <v>1806.9</v>
      </c>
      <c r="D24" s="11">
        <f>C24*100/B24</f>
        <v>4.8462107883105174</v>
      </c>
    </row>
    <row r="25" spans="1:4" ht="16.5" thickBot="1" x14ac:dyDescent="0.3">
      <c r="A25" s="44" t="s">
        <v>37</v>
      </c>
      <c r="B25" s="45"/>
      <c r="C25" s="45"/>
      <c r="D25" s="46"/>
    </row>
    <row r="26" spans="1:4" ht="16.5" thickBot="1" x14ac:dyDescent="0.3">
      <c r="A26" s="6" t="s">
        <v>13</v>
      </c>
      <c r="B26" s="15">
        <v>15</v>
      </c>
      <c r="C26" s="16">
        <v>3.9</v>
      </c>
      <c r="D26" s="15">
        <f>C26*100/B26</f>
        <v>26</v>
      </c>
    </row>
    <row r="27" spans="1:4" ht="16.5" thickBot="1" x14ac:dyDescent="0.3">
      <c r="A27" s="6" t="s">
        <v>14</v>
      </c>
      <c r="B27" s="15">
        <v>498.7</v>
      </c>
      <c r="C27" s="15">
        <v>88.6</v>
      </c>
      <c r="D27" s="15">
        <f>C27*100/B27</f>
        <v>17.766192099458593</v>
      </c>
    </row>
    <row r="28" spans="1:4" ht="32.25" thickBot="1" x14ac:dyDescent="0.3">
      <c r="A28" s="7" t="s">
        <v>32</v>
      </c>
      <c r="B28" s="29">
        <v>30</v>
      </c>
      <c r="C28" s="17"/>
      <c r="D28" s="18"/>
    </row>
    <row r="29" spans="1:4" ht="16.5" thickBot="1" x14ac:dyDescent="0.3">
      <c r="A29" s="9" t="s">
        <v>15</v>
      </c>
      <c r="B29" s="35">
        <v>17574.900000000001</v>
      </c>
      <c r="C29" s="35">
        <v>229</v>
      </c>
      <c r="D29" s="15">
        <f>C29*100/B29</f>
        <v>1.3029946116336364</v>
      </c>
    </row>
    <row r="30" spans="1:4" ht="16.5" customHeight="1" thickBot="1" x14ac:dyDescent="0.3">
      <c r="A30" s="6" t="s">
        <v>16</v>
      </c>
      <c r="B30" s="15">
        <v>20403.599999999999</v>
      </c>
      <c r="C30" s="15">
        <v>2278.1</v>
      </c>
      <c r="D30" s="15">
        <f>C30*100/B30</f>
        <v>11.165186535709385</v>
      </c>
    </row>
    <row r="31" spans="1:4" ht="16.5" thickBot="1" x14ac:dyDescent="0.3">
      <c r="A31" s="6" t="s">
        <v>17</v>
      </c>
      <c r="B31" s="16"/>
      <c r="C31" s="16"/>
      <c r="D31" s="16"/>
    </row>
    <row r="32" spans="1:4" ht="16.5" thickBot="1" x14ac:dyDescent="0.3">
      <c r="A32" s="6" t="s">
        <v>18</v>
      </c>
      <c r="B32" s="16"/>
      <c r="C32" s="16"/>
      <c r="D32" s="16"/>
    </row>
    <row r="33" spans="1:4" ht="16.5" thickBot="1" x14ac:dyDescent="0.3">
      <c r="A33" s="6" t="s">
        <v>19</v>
      </c>
      <c r="B33" s="15">
        <v>60</v>
      </c>
      <c r="C33" s="15">
        <v>0</v>
      </c>
      <c r="D33" s="15">
        <f>C33*100/B33</f>
        <v>0</v>
      </c>
    </row>
    <row r="34" spans="1:4" ht="20.25" customHeight="1" thickBot="1" x14ac:dyDescent="0.3">
      <c r="A34" s="6" t="s">
        <v>20</v>
      </c>
      <c r="B34" s="16"/>
      <c r="C34" s="16"/>
      <c r="D34" s="16"/>
    </row>
    <row r="35" spans="1:4" ht="20.25" customHeight="1" thickBot="1" x14ac:dyDescent="0.3">
      <c r="A35" s="7" t="s">
        <v>42</v>
      </c>
      <c r="B35" s="29">
        <v>10</v>
      </c>
      <c r="C35" s="17">
        <v>0</v>
      </c>
      <c r="D35" s="17"/>
    </row>
    <row r="36" spans="1:4" ht="16.5" thickBot="1" x14ac:dyDescent="0.3">
      <c r="A36" s="9" t="s">
        <v>21</v>
      </c>
      <c r="B36" s="35">
        <v>162</v>
      </c>
      <c r="C36" s="35">
        <v>74.599999999999994</v>
      </c>
      <c r="D36" s="19"/>
    </row>
    <row r="37" spans="1:4" ht="18" customHeight="1" thickBot="1" x14ac:dyDescent="0.3">
      <c r="A37" s="6" t="s">
        <v>22</v>
      </c>
      <c r="B37" s="16"/>
      <c r="C37" s="16"/>
      <c r="D37" s="16"/>
    </row>
    <row r="38" spans="1:4" ht="16.5" thickBot="1" x14ac:dyDescent="0.3">
      <c r="A38" s="6" t="s">
        <v>23</v>
      </c>
      <c r="B38" s="16"/>
      <c r="C38" s="16"/>
      <c r="D38" s="16"/>
    </row>
    <row r="39" spans="1:4" ht="16.5" thickBot="1" x14ac:dyDescent="0.3">
      <c r="A39" s="8" t="s">
        <v>12</v>
      </c>
      <c r="B39" s="14">
        <f>B26+B27+B29+B30+B33+B37+B35+B36+B28</f>
        <v>38754.199999999997</v>
      </c>
      <c r="C39" s="14">
        <f>C26+C27+C29+C30+C33+C37+C35+C36+C28</f>
        <v>2674.2</v>
      </c>
      <c r="D39" s="11">
        <f>C39*100/B39</f>
        <v>6.9004133745503715</v>
      </c>
    </row>
    <row r="40" spans="1:4" ht="32.25" thickBot="1" x14ac:dyDescent="0.3">
      <c r="A40" s="7" t="s">
        <v>33</v>
      </c>
      <c r="B40" s="20">
        <f>B24-B39</f>
        <v>-1469.3999999999942</v>
      </c>
      <c r="C40" s="20">
        <f>C24-C39</f>
        <v>-867.29999999999973</v>
      </c>
      <c r="D40" s="4"/>
    </row>
    <row r="41" spans="1:4" ht="17.25" customHeight="1" thickBot="1" x14ac:dyDescent="0.3">
      <c r="A41" s="38" t="s">
        <v>24</v>
      </c>
      <c r="B41" s="39"/>
      <c r="C41" s="39"/>
      <c r="D41" s="40"/>
    </row>
    <row r="42" spans="1:4" ht="33" customHeight="1" thickBot="1" x14ac:dyDescent="0.3">
      <c r="A42" s="6" t="s">
        <v>25</v>
      </c>
      <c r="B42" s="30"/>
      <c r="C42" s="30"/>
      <c r="D42" s="21"/>
    </row>
    <row r="43" spans="1:4" ht="33.75" customHeight="1" thickBot="1" x14ac:dyDescent="0.3">
      <c r="A43" s="6" t="s">
        <v>26</v>
      </c>
      <c r="B43" s="31"/>
      <c r="C43" s="31"/>
      <c r="D43" s="21"/>
    </row>
    <row r="44" spans="1:4" ht="32.25" customHeight="1" thickBot="1" x14ac:dyDescent="0.3">
      <c r="A44" s="6" t="s">
        <v>27</v>
      </c>
      <c r="B44" s="31"/>
      <c r="C44" s="31"/>
      <c r="D44" s="21"/>
    </row>
    <row r="45" spans="1:4" ht="32.25" customHeight="1" thickBot="1" x14ac:dyDescent="0.3">
      <c r="A45" s="6" t="s">
        <v>28</v>
      </c>
      <c r="B45" s="30"/>
      <c r="C45" s="30"/>
      <c r="D45" s="21"/>
    </row>
    <row r="46" spans="1:4" ht="30.75" customHeight="1" thickBot="1" x14ac:dyDescent="0.3">
      <c r="A46" s="7" t="s">
        <v>34</v>
      </c>
      <c r="B46" s="32">
        <f>B40*(-1)</f>
        <v>1469.3999999999942</v>
      </c>
      <c r="C46" s="33">
        <f>C40*(-1)</f>
        <v>867.29999999999973</v>
      </c>
      <c r="D46" s="22"/>
    </row>
    <row r="47" spans="1:4" ht="16.5" thickBot="1" x14ac:dyDescent="0.3">
      <c r="A47" s="10" t="s">
        <v>12</v>
      </c>
      <c r="B47" s="34">
        <f>B40*(-1)</f>
        <v>1469.3999999999942</v>
      </c>
      <c r="C47" s="34">
        <f>C43+C46</f>
        <v>867.29999999999973</v>
      </c>
      <c r="D47" s="23"/>
    </row>
    <row r="51" spans="1:4" x14ac:dyDescent="0.25">
      <c r="C51" s="48" t="s">
        <v>51</v>
      </c>
      <c r="D51" s="48"/>
    </row>
    <row r="52" spans="1:4" x14ac:dyDescent="0.25">
      <c r="A52" s="47" t="s">
        <v>52</v>
      </c>
      <c r="B52" s="47"/>
      <c r="C52" s="47"/>
      <c r="D52" s="47"/>
    </row>
    <row r="53" spans="1:4" x14ac:dyDescent="0.25">
      <c r="A53" s="47"/>
      <c r="B53" s="47"/>
      <c r="C53" s="47"/>
      <c r="D53" s="47"/>
    </row>
    <row r="54" spans="1:4" x14ac:dyDescent="0.25">
      <c r="A54" s="47"/>
      <c r="B54" s="47"/>
      <c r="C54" s="47"/>
      <c r="D54" s="47"/>
    </row>
    <row r="55" spans="1:4" x14ac:dyDescent="0.25">
      <c r="A55" s="47"/>
      <c r="B55" s="47"/>
      <c r="C55" s="47"/>
      <c r="D55" s="47"/>
    </row>
    <row r="56" spans="1:4" x14ac:dyDescent="0.25">
      <c r="A56" s="47"/>
      <c r="B56" s="47"/>
      <c r="C56" s="47"/>
      <c r="D56" s="47"/>
    </row>
    <row r="57" spans="1:4" x14ac:dyDescent="0.25">
      <c r="A57" s="47"/>
      <c r="B57" s="47"/>
      <c r="C57" s="47"/>
      <c r="D57" s="47"/>
    </row>
    <row r="58" spans="1:4" x14ac:dyDescent="0.25">
      <c r="A58" s="47"/>
      <c r="B58" s="47"/>
      <c r="C58" s="47"/>
      <c r="D58" s="47"/>
    </row>
    <row r="59" spans="1:4" x14ac:dyDescent="0.25">
      <c r="A59" s="47"/>
      <c r="B59" s="47"/>
      <c r="C59" s="47"/>
      <c r="D59" s="47"/>
    </row>
    <row r="60" spans="1:4" ht="16.5" thickBot="1" x14ac:dyDescent="0.3">
      <c r="C60" s="49" t="s">
        <v>41</v>
      </c>
      <c r="D60" s="49"/>
    </row>
    <row r="61" spans="1:4" ht="111.75" customHeight="1" thickBot="1" x14ac:dyDescent="0.3">
      <c r="A61" s="24" t="s">
        <v>38</v>
      </c>
      <c r="B61" s="13" t="s">
        <v>44</v>
      </c>
      <c r="C61" s="41" t="s">
        <v>45</v>
      </c>
      <c r="D61" s="43"/>
    </row>
    <row r="62" spans="1:4" ht="22.5" customHeight="1" thickBot="1" x14ac:dyDescent="0.3">
      <c r="A62" s="25" t="s">
        <v>39</v>
      </c>
      <c r="B62" s="27"/>
      <c r="C62" s="44"/>
      <c r="D62" s="46"/>
    </row>
    <row r="63" spans="1:4" ht="21.75" customHeight="1" thickBot="1" x14ac:dyDescent="0.3">
      <c r="A63" s="26" t="s">
        <v>40</v>
      </c>
      <c r="B63" s="28">
        <v>21.4</v>
      </c>
      <c r="C63" s="44">
        <v>1962.2</v>
      </c>
      <c r="D63" s="46"/>
    </row>
  </sheetData>
  <mergeCells count="10">
    <mergeCell ref="C62:D62"/>
    <mergeCell ref="C63:D63"/>
    <mergeCell ref="A52:D59"/>
    <mergeCell ref="C51:D51"/>
    <mergeCell ref="C60:D60"/>
    <mergeCell ref="A1:D4"/>
    <mergeCell ref="A41:D41"/>
    <mergeCell ref="A10:D10"/>
    <mergeCell ref="A25:D25"/>
    <mergeCell ref="C61:D61"/>
  </mergeCells>
  <pageMargins left="0.51181102362204722" right="0.5118110236220472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Стерликова</dc:creator>
  <cp:lastModifiedBy>Iva_raysobr</cp:lastModifiedBy>
  <cp:lastPrinted>2016-07-25T06:44:21Z</cp:lastPrinted>
  <dcterms:created xsi:type="dcterms:W3CDTF">2016-07-18T12:27:11Z</dcterms:created>
  <dcterms:modified xsi:type="dcterms:W3CDTF">2022-04-11T04:31:39Z</dcterms:modified>
</cp:coreProperties>
</file>